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6年本级一般公共预算收入预算表" sheetId="1" r:id="rId1"/>
  </sheets>
  <definedNames>
    <definedName name="_xlnm._FilterDatabase" localSheetId="0" hidden="1">'2026年本级一般公共预算收入预算表'!$A$3:$D$40</definedName>
    <definedName name="_xlnm.Print_Titles" localSheetId="0">'2026年本级一般公共预算收入预算表'!$1:$3</definedName>
  </definedNames>
  <calcPr calcId="144525" fullCalcOnLoad="1"/>
</workbook>
</file>

<file path=xl/sharedStrings.xml><?xml version="1.0" encoding="utf-8"?>
<sst xmlns="http://schemas.openxmlformats.org/spreadsheetml/2006/main" count="42" uniqueCount="42">
  <si>
    <t>2026年本级一般公共预算收入预算表</t>
  </si>
  <si>
    <t>单位：万元</t>
  </si>
  <si>
    <t>项                 目</t>
  </si>
  <si>
    <t>2025年执行数</t>
  </si>
  <si>
    <t>2026年预算数</t>
  </si>
  <si>
    <t>预算数为
上年执行数的％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</si>
  <si>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</si>
  <si>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</si>
  <si>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</si>
  <si>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</si>
  <si>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</si>
  <si>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</si>
  <si>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</si>
  <si>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</si>
  <si>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</si>
  <si>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</si>
  <si>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</si>
  <si>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</si>
  <si>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</si>
  <si>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环境保护税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</si>
  <si>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</si>
  <si>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</si>
  <si>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</si>
  <si>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</si>
  <si>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</si>
  <si>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</si>
  <si>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</si>
  <si>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本级收入合计</t>
  </si>
  <si>
    <t>地方政府一般债务收入</t>
  </si>
  <si>
    <t>转移性收入</t>
  </si>
  <si>
    <t>返还性收入</t>
  </si>
  <si>
    <t>一般性转移支付收入</t>
  </si>
  <si>
    <t>专项转移支付收入</t>
  </si>
  <si>
    <t>省补助计划单列市收入</t>
  </si>
  <si>
    <t>下级上解收入</t>
  </si>
  <si>
    <t>接受其他地区援助收入</t>
  </si>
  <si>
    <t>调入资金</t>
  </si>
  <si>
    <t>动用预算稳定调节基金</t>
  </si>
  <si>
    <t>地方政府一般债务转贷收入</t>
  </si>
  <si>
    <t>上年结转收入</t>
  </si>
  <si>
    <t>上年结余收入</t>
  </si>
  <si>
    <t>收入总计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</si>
</sst>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方正小标宋简体"/>
      <family val="4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2" xfId="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 applyProtection="1">
      <alignment horizontal="center" vertical="center"/>
      <protection locked="0"/>
    </xf>
    <xf numFmtId="177" fontId="1" fillId="0" borderId="2" xfId="9" applyNumberFormat="1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2" xfId="9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D41"/>
  <sheetViews>
    <sheetView showZeros="0" tabSelected="1" workbookViewId="0">
      <pane ySplit="3" topLeftCell="A4" activePane="bottomLeft" state="frozen"/>
      <selection/>
      <selection pane="bottomLeft" activeCell="A1" sqref="$A1:$XFD1"/>
    </sheetView>
  </sheetViews>
  <sheetFormatPr defaultColWidth="10" defaultRowHeight="13.5" outlineLevelCol="3"/>
  <cols>
    <col min="1" max="1" width="34.125" customWidth="1"/>
    <col min="2" max="2" width="14.875" customWidth="1"/>
    <col min="3" max="3" width="15.25" style="2" customWidth="1"/>
    <col min="4" max="4" width="17.375" customWidth="1"/>
  </cols>
  <sheetData>
    <row r="1" s="1" customFormat="1" ht="45" customHeight="1" spans="1:4">
      <c r="A1" s="3" t="s">
        <v>0</v>
      </c>
      <c r="B1" s="3"/>
      <c r="C1" s="3"/>
      <c r="D1" s="3"/>
    </row>
    <row r="2" s="1" customFormat="1" ht="22.7" customHeight="1" spans="1:4">
      <c r="A2" s="4"/>
      <c r="B2" s="5"/>
      <c r="C2" s="5"/>
      <c r="D2" s="6" t="s">
        <v>1</v>
      </c>
    </row>
    <row r="3" s="1" customFormat="1" ht="34.15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s="1" customFormat="1" ht="34.15" customHeight="1" spans="1:4">
      <c r="A4" s="9" t="s">
        <v>6</v>
      </c>
      <c r="B4" s="10">
        <f>SUM(B5:B17)</f>
        <v>59134</v>
      </c>
      <c r="C4" s="10">
        <f>SUM(C5:C17)</f>
        <v>63950</v>
      </c>
      <c r="D4" s="11">
        <f>IF(B4=0,"",C4/B4*100)</f>
        <v>108.144214834106</v>
      </c>
    </row>
    <row r="5" s="1" customFormat="1" ht="34.15" customHeight="1" spans="1:4">
      <c r="A5" s="12" t="s">
        <v>7</v>
      </c>
      <c r="B5" s="13">
        <v>21462</v>
      </c>
      <c r="C5" s="14">
        <v>24500</v>
      </c>
      <c r="D5" s="15">
        <f>IF(B5=0,"",C5/B5*100)</f>
        <v>114.155251141553</v>
      </c>
    </row>
    <row r="6" s="1" customFormat="1" ht="34.15" customHeight="1" spans="1:4">
      <c r="A6" s="12" t="s">
        <v>8</v>
      </c>
      <c r="B6" s="13">
        <v>11807</v>
      </c>
      <c r="C6" s="13">
        <v>11030</v>
      </c>
      <c r="D6" s="15">
        <f>IF(B6=0,"",C6/B6*100)</f>
        <v>93.4191581265351</v>
      </c>
    </row>
    <row r="7" s="1" customFormat="1" ht="34.15" customHeight="1" spans="1:4">
      <c r="A7" s="12" t="s">
        <v>9</v>
      </c>
      <c r="B7" s="13">
        <v>2674</v>
      </c>
      <c r="C7" s="13">
        <v>1200</v>
      </c>
      <c r="D7" s="15">
        <f>IF(B7=0,"",C7/B7*100)</f>
        <v>44.8765893792072</v>
      </c>
    </row>
    <row r="8" s="1" customFormat="1" ht="34.15" customHeight="1" spans="1:4">
      <c r="A8" s="12" t="s">
        <v>10</v>
      </c>
      <c r="B8" s="13">
        <v>5022</v>
      </c>
      <c r="C8" s="13">
        <v>4320</v>
      </c>
      <c r="D8" s="15">
        <f>IF(B8=0,"",C8/B8*100)</f>
        <v>86.0215053763441</v>
      </c>
    </row>
    <row r="9" s="1" customFormat="1" ht="34.15" customHeight="1" spans="1:4">
      <c r="A9" s="12" t="s">
        <v>11</v>
      </c>
      <c r="B9" s="13">
        <v>1542</v>
      </c>
      <c r="C9" s="13">
        <v>3200</v>
      </c>
      <c r="D9" s="15">
        <f>IF(B9=0,"",C9/B9*100)</f>
        <v>207.522697795071</v>
      </c>
    </row>
    <row r="10" s="1" customFormat="1" ht="34.15" customHeight="1" spans="1:4">
      <c r="A10" s="12" t="s">
        <v>12</v>
      </c>
      <c r="B10" s="13">
        <v>5256</v>
      </c>
      <c r="C10" s="13">
        <v>5200</v>
      </c>
      <c r="D10" s="15">
        <f>IF(B10=0,"",C10/B10*100)</f>
        <v>98.9345509893455</v>
      </c>
    </row>
    <row r="11" s="1" customFormat="1" ht="34.15" customHeight="1" spans="1:4">
      <c r="A11" s="12" t="s">
        <v>13</v>
      </c>
      <c r="B11" s="13">
        <v>1116</v>
      </c>
      <c r="C11" s="13">
        <v>1040</v>
      </c>
      <c r="D11" s="15">
        <f>IF(B11=0,"",C11/B11*100)</f>
        <v>93.1899641577061</v>
      </c>
    </row>
    <row r="12" s="1" customFormat="1" ht="34.15" customHeight="1" spans="1:4">
      <c r="A12" s="12" t="s">
        <v>14</v>
      </c>
      <c r="B12" s="13">
        <v>4819</v>
      </c>
      <c r="C12" s="13">
        <v>3600</v>
      </c>
      <c r="D12" s="15">
        <f>IF(B12=0,"",C12/B12*100)</f>
        <v>74.7042954969911</v>
      </c>
    </row>
    <row r="13" s="1" customFormat="1" ht="34.15" customHeight="1" spans="1:4">
      <c r="A13" s="12" t="s">
        <v>15</v>
      </c>
      <c r="B13" s="13">
        <v>466</v>
      </c>
      <c r="C13" s="13">
        <v>800</v>
      </c>
      <c r="D13" s="15">
        <f>IF(B13=0,"",C13/B13*100)</f>
        <v>171.673819742489</v>
      </c>
    </row>
    <row r="14" s="1" customFormat="1" ht="34.15" customHeight="1" spans="1:4">
      <c r="A14" s="12" t="s">
        <v>16</v>
      </c>
      <c r="B14" s="13">
        <v>924</v>
      </c>
      <c r="C14" s="13">
        <v>1200</v>
      </c>
      <c r="D14" s="15">
        <f>IF(B14=0,"",C14/B14*100)</f>
        <v>129.87012987013</v>
      </c>
    </row>
    <row r="15" s="1" customFormat="1" ht="34.15" customHeight="1" spans="1:4">
      <c r="A15" s="12" t="s">
        <v>17</v>
      </c>
      <c r="B15" s="13">
        <v>2344</v>
      </c>
      <c r="C15" s="13">
        <v>6400</v>
      </c>
      <c r="D15" s="15">
        <f>IF(B15=0,"",C15/B15*100)</f>
        <v>273.037542662116</v>
      </c>
    </row>
    <row r="16" s="1" customFormat="1" ht="34.15" customHeight="1" spans="1:4">
      <c r="A16" s="12" t="s">
        <v>18</v>
      </c>
      <c r="B16" s="13">
        <v>1453</v>
      </c>
      <c r="C16" s="13">
        <v>1200</v>
      </c>
      <c r="D16" s="15">
        <f>IF(B16=0,"",C16/B16*100)</f>
        <v>82.5877494838266</v>
      </c>
    </row>
    <row r="17" s="1" customFormat="1" ht="34.15" customHeight="1" spans="1:4">
      <c r="A17" s="12" t="s">
        <v>19</v>
      </c>
      <c r="B17" s="16">
        <v>249</v>
      </c>
      <c r="C17" s="16">
        <v>260</v>
      </c>
      <c r="D17" s="15">
        <f>IF(B17=0,"",C17/B17*100)</f>
        <v>104.417670682731</v>
      </c>
    </row>
    <row r="18" s="1" customFormat="1" ht="34.15" customHeight="1" spans="1:4">
      <c r="A18" s="9" t="s">
        <v>20</v>
      </c>
      <c r="B18" s="10">
        <f>SUM(B19:B24)</f>
        <v>24917</v>
      </c>
      <c r="C18" s="10">
        <f>SUM(C19:C24)</f>
        <v>22868</v>
      </c>
      <c r="D18" s="11">
        <f>IF(B18=0,"",C18/B18*100)</f>
        <v>91.7766986394831</v>
      </c>
    </row>
    <row r="19" s="1" customFormat="1" ht="34.15" customHeight="1" spans="1:4">
      <c r="A19" s="12" t="s">
        <v>21</v>
      </c>
      <c r="B19" s="13">
        <f>3691-1</f>
        <v>3690</v>
      </c>
      <c r="C19" s="17">
        <v>3400</v>
      </c>
      <c r="D19" s="15">
        <f>IF(B19=0,"",C19/B19*100)</f>
        <v>92.1409214092141</v>
      </c>
    </row>
    <row r="20" s="1" customFormat="1" ht="34.15" customHeight="1" spans="1:4">
      <c r="A20" s="12" t="s">
        <v>22</v>
      </c>
      <c r="B20" s="13">
        <v>4470</v>
      </c>
      <c r="C20" s="17">
        <v>3918</v>
      </c>
      <c r="D20" s="15">
        <f>IF(B20=0,"",C20/B20*100)</f>
        <v>87.6510067114094</v>
      </c>
    </row>
    <row r="21" s="1" customFormat="1" ht="34.15" customHeight="1" spans="1:4">
      <c r="A21" s="12" t="s">
        <v>23</v>
      </c>
      <c r="B21" s="13">
        <v>3013</v>
      </c>
      <c r="C21" s="17">
        <v>5600</v>
      </c>
      <c r="D21" s="15">
        <f>IF(B21=0,"",C21/B21*100)</f>
        <v>185.861267839363</v>
      </c>
    </row>
    <row r="22" s="1" customFormat="1" ht="34.15" customHeight="1" spans="1:4">
      <c r="A22" s="12" t="s">
        <v>24</v>
      </c>
      <c r="B22" s="13"/>
      <c r="C22" s="13"/>
      <c r="D22" s="15" t="str">
        <f>IF(B22=0,"",C22/B22*100)</f>
        <v/>
      </c>
    </row>
    <row r="23" s="1" customFormat="1" ht="34.15" customHeight="1" spans="1:4">
      <c r="A23" s="12" t="s">
        <v>25</v>
      </c>
      <c r="B23" s="13">
        <f>13212+1</f>
        <v>13213</v>
      </c>
      <c r="C23" s="17">
        <v>9400</v>
      </c>
      <c r="D23" s="15">
        <f>IF(B23=0,"",C23/B23*100)</f>
        <v>71.1420570650117</v>
      </c>
    </row>
    <row r="24" s="1" customFormat="1" ht="34.15" customHeight="1" spans="1:4">
      <c r="A24" s="12" t="s">
        <v>26</v>
      </c>
      <c r="B24" s="13">
        <v>531</v>
      </c>
      <c r="C24" s="13">
        <v>550</v>
      </c>
      <c r="D24" s="15">
        <f>IF(B24=0,"",C24/B24*100)</f>
        <v>103.578154425612</v>
      </c>
    </row>
    <row r="25" s="1" customFormat="1" ht="34.15" customHeight="1" spans="1:4">
      <c r="A25" s="18" t="s">
        <v>27</v>
      </c>
      <c r="B25" s="10">
        <f>B4+B18</f>
        <v>84051</v>
      </c>
      <c r="C25" s="10">
        <f>C4+C18</f>
        <v>86818</v>
      </c>
      <c r="D25" s="11">
        <f>IF(B25=0,"",C25/B25*100)</f>
        <v>103.292048875088</v>
      </c>
    </row>
    <row r="26" s="1" customFormat="1" ht="34.15" customHeight="1" spans="1:4">
      <c r="A26" s="9" t="s">
        <v>28</v>
      </c>
      <c r="B26" s="10"/>
      <c r="C26" s="10"/>
      <c r="D26" s="11" t="str">
        <f>IF(B26=0,"",C26/B26*100)</f>
        <v/>
      </c>
    </row>
    <row r="27" s="1" customFormat="1" ht="34.15" customHeight="1" spans="1:4">
      <c r="A27" s="9" t="s">
        <v>29</v>
      </c>
      <c r="B27" s="10">
        <f>B29+B30+B28+B31+B32+B33+B34+B35+B36+B37+B38</f>
        <v>824758</v>
      </c>
      <c r="C27" s="10">
        <f>C29+C30+C28+C31+C32+C33+C34+C35+C36+C37+C38</f>
        <v>616735</v>
      </c>
      <c r="D27" s="11">
        <f>IF(B27=0,"",C27/B27*100)</f>
        <v>74.7776923655181</v>
      </c>
    </row>
    <row r="28" s="1" customFormat="1" ht="34.15" customHeight="1" spans="1:4">
      <c r="A28" s="12" t="s">
        <v>30</v>
      </c>
      <c r="B28" s="13">
        <v>7046</v>
      </c>
      <c r="C28" s="13">
        <v>7046</v>
      </c>
      <c r="D28" s="15">
        <f>IF(B28=0,"",C28/B28*100)</f>
        <v>100</v>
      </c>
    </row>
    <row r="29" s="1" customFormat="1" ht="34.15" customHeight="1" spans="1:4">
      <c r="A29" s="12" t="s">
        <v>31</v>
      </c>
      <c r="B29" s="13">
        <v>325289</v>
      </c>
      <c r="C29" s="13">
        <v>216601</v>
      </c>
      <c r="D29" s="15">
        <f>IF(B29=0,"",C29/B29*100)</f>
        <v>66.5872501068281</v>
      </c>
    </row>
    <row r="30" s="1" customFormat="1" ht="34.15" customHeight="1" spans="1:4">
      <c r="A30" s="12" t="s">
        <v>32</v>
      </c>
      <c r="B30" s="13">
        <v>32582</v>
      </c>
      <c r="C30" s="13">
        <v>1260</v>
      </c>
      <c r="D30" s="15">
        <f>IF(B30=0,"",C30/B30*100)</f>
        <v>3.86716591983304</v>
      </c>
    </row>
    <row r="31" s="1" customFormat="1" ht="34.15" customHeight="1" spans="1:4">
      <c r="A31" s="12" t="s">
        <v>33</v>
      </c>
      <c r="B31" s="13"/>
      <c r="C31" s="13"/>
      <c r="D31" s="15" t="str">
        <f>IF(B31=0,"",C31/B31*100)</f>
        <v/>
      </c>
    </row>
    <row r="32" s="1" customFormat="1" ht="34.15" customHeight="1" spans="1:4">
      <c r="A32" s="12" t="s">
        <v>34</v>
      </c>
      <c r="B32" s="13"/>
      <c r="C32" s="13"/>
      <c r="D32" s="15" t="str">
        <f>IF(B32=0,"",C32/B32*100)</f>
        <v/>
      </c>
    </row>
    <row r="33" s="1" customFormat="1" ht="34.15" customHeight="1" spans="1:4">
      <c r="A33" s="12" t="s">
        <v>35</v>
      </c>
      <c r="B33" s="13"/>
      <c r="C33" s="13"/>
      <c r="D33" s="15" t="str">
        <f>IF(B33=0,"",C33/B33*100)</f>
        <v/>
      </c>
    </row>
    <row r="34" s="1" customFormat="1" ht="34.15" customHeight="1" spans="1:4">
      <c r="A34" s="12" t="s">
        <v>36</v>
      </c>
      <c r="B34" s="13">
        <v>738</v>
      </c>
      <c r="C34" s="13">
        <f>2856-280</f>
        <v>2576</v>
      </c>
      <c r="D34" s="15">
        <f>IF(B34=0,"",C34/B34*100)</f>
        <v>349.051490514905</v>
      </c>
    </row>
    <row r="35" s="1" customFormat="1" ht="34.15" customHeight="1" spans="1:4">
      <c r="A35" s="12" t="s">
        <v>37</v>
      </c>
      <c r="B35" s="13">
        <v>95415</v>
      </c>
      <c r="C35" s="19">
        <f>103227+146+51-3000+10-3557-1926-1000-600-208+280-20-5-918-70+15+30+375+783+40+1+60+10-1</f>
        <v>93723</v>
      </c>
      <c r="D35" s="15">
        <f>IF(B35=0,"",C35/B35*100)</f>
        <v>98.2266939160509</v>
      </c>
    </row>
    <row r="36" s="1" customFormat="1" ht="34.15" customHeight="1" spans="1:4">
      <c r="A36" s="12" t="s">
        <v>38</v>
      </c>
      <c r="B36" s="13">
        <f>64450+2352</f>
        <v>66802</v>
      </c>
      <c r="C36" s="13"/>
      <c r="D36" s="15">
        <f>IF(B36=0,"",C36/B36*100)</f>
        <v>0</v>
      </c>
    </row>
    <row r="37" s="1" customFormat="1" ht="34.15" customHeight="1" spans="1:4">
      <c r="A37" s="12" t="s">
        <v>39</v>
      </c>
      <c r="B37" s="20">
        <f>295763+1123</f>
        <v>296886</v>
      </c>
      <c r="C37" s="21">
        <f>295524+5</f>
        <v>295529</v>
      </c>
      <c r="D37" s="15">
        <f>IF(B37=0,"",C37/B37*100)</f>
        <v>99.5429221990933</v>
      </c>
    </row>
    <row r="38" s="1" customFormat="1" ht="36" customHeight="1" spans="1:4">
      <c r="A38" s="22" t="s">
        <v>40</v>
      </c>
      <c r="B38" s="23"/>
      <c r="C38" s="24"/>
      <c r="D38" s="15" t="str">
        <f>IF(B38=0,"",C38/B38*100)</f>
        <v/>
      </c>
    </row>
    <row r="39" s="1" customFormat="1" ht="32" customHeight="1" spans="1:4">
      <c r="A39" s="7" t="s">
        <v>41</v>
      </c>
      <c r="B39" s="25">
        <f>B27+B25+B26</f>
        <v>908809</v>
      </c>
      <c r="C39" s="25">
        <f>C27+C25+C26</f>
        <v>703553</v>
      </c>
      <c r="D39" s="11">
        <f>IF(B39=0,"",C39/B39*100)</f>
        <v>77.4148363407493</v>
      </c>
    </row>
    <row r="40" spans="3:3">
      <c r="C40" s="26"/>
    </row>
    <row r="41" spans="3:3">
      <c r="C41" s="26"/>
    </row>
  </sheetData>
  <autoFilter ref="A3:D40">
    <extLst/>
  </autoFilter>
  <mergeCells count="1">
    <mergeCell ref="A1:D1"/>
  </mergeCells>
  <printOptions horizontalCentered="1"/>
  <pageMargins left="0.751388888888889" right="0.751388888888889" top="0.511805555555556" bottom="0.708333333333333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2026年本级一般公共预算收入预算表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薛</cp:lastModifiedBy>
  <dcterms:created xsi:type="dcterms:W3CDTF">2026-02-03T08:09:04Z</dcterms:created>
  <dcterms:modified xsi:type="dcterms:W3CDTF">2026-02-03T08:10:00Z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FA9FBB3DE25A406A89B7E2010A93BBF0</vt:lpwstr>
  </property>
  <property fmtid="{D5CDD505-2E9C-101B-9397-08002B2CF9AE}" pid="3" name="KSOProductBuildVer">
    <vt:lpwstr>2052-11.1.0.12598</vt:lpwstr>
  </property>
</Properties>
</file>