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6年本级政府性基金支出预算表" sheetId="1" r:id="rId1"/>
  </sheets>
  <definedNames>
    <definedName name="_xlnm._FilterDatabase" localSheetId="0" hidden="1">'2026年本级政府性基金支出预算表'!$A$3:$E$27</definedName>
  </definedNames>
  <calcPr calcId="144525"/>
</workbook>
</file>

<file path=xl/sharedStrings.xml><?xml version="1.0" encoding="utf-8"?>
<sst xmlns="http://schemas.openxmlformats.org/spreadsheetml/2006/main" count="33" uniqueCount="33">
  <si>
    <t>2026年本级政府性基金支出预算表</t>
  </si>
  <si>
    <t>单位：万元</t>
  </si>
  <si>
    <t>科目编码</t>
  </si>
  <si>
    <t>科目名称</t>
  </si>
  <si>
    <t>2025年执行数</t>
  </si>
  <si>
    <t>2026年预算数</t>
  </si>
  <si>
    <t>预算数为
上年执行数的％</t>
  </si>
  <si>
    <t>20707</t>
  </si>
  <si>
    <t xml:space="preserve">  国家电影事业发展专项资金安排的支出</t>
  </si>
  <si>
    <t xml:space="preserve">  旅游发展基金支出</t>
  </si>
  <si>
    <t xml:space="preserve">  超长期特别国债安排的支出</t>
  </si>
  <si>
    <t xml:space="preserve">  国有土地使用权出让收入安排的支出</t>
  </si>
  <si>
    <t xml:space="preserve">  城市基础设施配套费安排的支出</t>
  </si>
  <si>
    <t xml:space="preserve">  大中型水库库区基金安排的支出</t>
  </si>
  <si>
    <t xml:space="preserve">  大中型水库移民后期扶持基金支出</t>
  </si>
  <si>
    <t xml:space="preserve">  耕地保护考核奖惩基金支出</t>
  </si>
  <si>
    <t xml:space="preserve">  其他政府性基金对应专项债务收入安排的支出</t>
  </si>
  <si>
    <t xml:space="preserve">  彩票公益金安排的支出</t>
  </si>
  <si>
    <t>23204</t>
  </si>
  <si>
    <t xml:space="preserve">  地方政府专项债务付息支出</t>
  </si>
  <si>
    <t xml:space="preserve">  地方政府专项债务发行费用支出</t>
  </si>
  <si>
    <t>本级支出合计</t>
  </si>
  <si>
    <t>地方政府专项债务还本支出</t>
  </si>
  <si>
    <t>抗疫特别国债还本支出</t>
  </si>
  <si>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</si>
  <si>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</si>
  <si>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</si>
  <si>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</si>
  <si>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 调出资金</t>
  </si>
  <si>
    <t xml:space="preserve">  地方政府专项债务转贷支出</t>
  </si>
  <si>
    <t xml:space="preserve">  年终结转</t>
  </si>
  <si>
    <t xml:space="preserve">  年终结余</t>
  </si>
  <si>
    <t>支出总计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</si>
</sst>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name val="方正小标宋简体"/>
      <family val="4"/>
      <charset val="134"/>
    </font>
    <font>
      <sz val="9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76" fontId="1" fillId="0" borderId="2" xfId="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76" fontId="7" fillId="0" borderId="2" xfId="8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4"/>
    <pageSetUpPr fitToPage="1"/>
  </sheetPr>
  <dimension ref="A1:E27"/>
  <sheetViews>
    <sheetView showZeros="0" tabSelected="1" workbookViewId="0">
      <selection activeCell="C3" sqref="C3"/>
    </sheetView>
  </sheetViews>
  <sheetFormatPr defaultColWidth="10" defaultRowHeight="13.5" outlineLevelCol="4"/>
  <cols>
    <col min="1" max="1" width="10.25" style="1" customWidth="1"/>
    <col min="2" max="2" width="44.375" style="1" customWidth="1"/>
    <col min="3" max="3" width="14.625" style="1" customWidth="1"/>
    <col min="4" max="4" width="15.125" style="1" customWidth="1"/>
    <col min="5" max="5" width="17.375" style="1" customWidth="1"/>
    <col min="6" max="16384" width="10" style="1"/>
  </cols>
  <sheetData>
    <row r="1" s="1" customFormat="1" ht="57" customHeight="1" spans="1:5">
      <c r="A1" s="2" t="s">
        <v>0</v>
      </c>
      <c r="B1" s="2"/>
      <c r="C1" s="2"/>
      <c r="D1" s="2"/>
      <c r="E1" s="2"/>
    </row>
    <row r="2" s="1" customFormat="1" ht="22.7" customHeight="1" spans="1:5">
      <c r="A2" s="3"/>
      <c r="B2" s="4"/>
      <c r="C2" s="4"/>
      <c r="D2" s="4"/>
      <c r="E2" s="5" t="s">
        <v>1</v>
      </c>
    </row>
    <row r="3" s="1" customFormat="1" ht="34.15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34.15" customHeight="1" spans="1:5">
      <c r="A4" s="7" t="s">
        <v>7</v>
      </c>
      <c r="B4" s="7" t="s">
        <v>8</v>
      </c>
      <c r="C4" s="8"/>
      <c r="D4" s="8">
        <v>1</v>
      </c>
      <c r="E4" s="9" t="str">
        <f>IF(C4=0,"",D4/C4*100)</f>
        <v/>
      </c>
    </row>
    <row r="5" s="1" customFormat="1" ht="34.15" customHeight="1" spans="1:5">
      <c r="A5" s="7">
        <v>20709</v>
      </c>
      <c r="B5" s="7" t="s">
        <v>9</v>
      </c>
      <c r="C5" s="8"/>
      <c r="D5" s="8">
        <v>100</v>
      </c>
      <c r="E5" s="9" t="str">
        <f>IF(C5=0,"",D5/C5*100)</f>
        <v/>
      </c>
    </row>
    <row r="6" s="1" customFormat="1" ht="34.15" customHeight="1" spans="1:5">
      <c r="A6" s="7">
        <v>21198</v>
      </c>
      <c r="B6" s="7" t="s">
        <v>10</v>
      </c>
      <c r="C6" s="8">
        <v>31249</v>
      </c>
      <c r="D6" s="8">
        <v>13779</v>
      </c>
      <c r="E6" s="9">
        <f>IF(C6=0,"",D6/C6*100)</f>
        <v>44.0942110147525</v>
      </c>
    </row>
    <row r="7" s="1" customFormat="1" ht="34.15" customHeight="1" spans="1:5">
      <c r="A7" s="7">
        <v>21208</v>
      </c>
      <c r="B7" s="7" t="s">
        <v>11</v>
      </c>
      <c r="C7" s="8">
        <v>933</v>
      </c>
      <c r="D7" s="8">
        <v>3193</v>
      </c>
      <c r="E7" s="9">
        <f>IF(C7=0,"",D7/C7*100)</f>
        <v>342.229367631297</v>
      </c>
    </row>
    <row r="8" s="1" customFormat="1" ht="34.15" customHeight="1" spans="1:5">
      <c r="A8" s="7">
        <v>21213</v>
      </c>
      <c r="B8" s="10" t="s">
        <v>12</v>
      </c>
      <c r="C8" s="8">
        <v>2</v>
      </c>
      <c r="D8" s="8">
        <v>108</v>
      </c>
      <c r="E8" s="9">
        <f>IF(C8=0,"",D8/C8*100)</f>
        <v>5400</v>
      </c>
    </row>
    <row r="9" s="1" customFormat="1" ht="34.15" customHeight="1" spans="1:5">
      <c r="A9" s="7">
        <v>21366</v>
      </c>
      <c r="B9" s="10" t="s">
        <v>13</v>
      </c>
      <c r="C9" s="8">
        <v>83</v>
      </c>
      <c r="D9" s="8">
        <v>82</v>
      </c>
      <c r="E9" s="9">
        <f>IF(C9=0,"",D9/C9*100)</f>
        <v>98.7951807228916</v>
      </c>
    </row>
    <row r="10" s="1" customFormat="1" ht="34.15" customHeight="1" spans="1:5">
      <c r="A10" s="7">
        <v>21372</v>
      </c>
      <c r="B10" s="10" t="s">
        <v>14</v>
      </c>
      <c r="C10" s="8">
        <v>663</v>
      </c>
      <c r="D10" s="8">
        <v>1737</v>
      </c>
      <c r="E10" s="9">
        <f>IF(C10=0,"",D10/C10*100)</f>
        <v>261.990950226244</v>
      </c>
    </row>
    <row r="11" s="1" customFormat="1" ht="34.15" customHeight="1" spans="1:5">
      <c r="A11" s="7">
        <v>22006</v>
      </c>
      <c r="B11" s="10" t="s">
        <v>15</v>
      </c>
      <c r="C11" s="8"/>
      <c r="D11" s="8">
        <v>311</v>
      </c>
      <c r="E11" s="9" t="str">
        <f>IF(C11=0,"",D11/C11*100)</f>
        <v/>
      </c>
    </row>
    <row r="12" s="1" customFormat="1" ht="34.15" customHeight="1" spans="1:5">
      <c r="A12" s="7">
        <v>22904</v>
      </c>
      <c r="B12" s="10" t="s">
        <v>16</v>
      </c>
      <c r="C12" s="8">
        <v>18594</v>
      </c>
      <c r="D12" s="8">
        <v>7521</v>
      </c>
      <c r="E12" s="9">
        <f>IF(C12=0,"",D12/C12*100)</f>
        <v>40.4485317844466</v>
      </c>
    </row>
    <row r="13" s="1" customFormat="1" ht="34.15" customHeight="1" spans="1:5">
      <c r="A13" s="7">
        <v>22960</v>
      </c>
      <c r="B13" s="7" t="s">
        <v>17</v>
      </c>
      <c r="C13" s="8">
        <v>866</v>
      </c>
      <c r="D13" s="8">
        <v>2318</v>
      </c>
      <c r="E13" s="9">
        <f>IF(C13=0,"",D13/C13*100)</f>
        <v>267.667436489607</v>
      </c>
    </row>
    <row r="14" s="1" customFormat="1" ht="34.15" customHeight="1" spans="1:5">
      <c r="A14" s="7" t="s">
        <v>18</v>
      </c>
      <c r="B14" s="7" t="s">
        <v>19</v>
      </c>
      <c r="C14" s="8">
        <v>10301</v>
      </c>
      <c r="D14" s="8">
        <v>12644</v>
      </c>
      <c r="E14" s="9">
        <f>IF(C14=0,"",D14/C14*100)</f>
        <v>122.745364527716</v>
      </c>
    </row>
    <row r="15" s="1" customFormat="1" ht="34.15" customHeight="1" spans="1:5">
      <c r="A15" s="7">
        <v>23304</v>
      </c>
      <c r="B15" s="7" t="s">
        <v>20</v>
      </c>
      <c r="C15" s="8">
        <v>21</v>
      </c>
      <c r="D15" s="8"/>
      <c r="E15" s="9">
        <f>IF(C15=0,"",D15/C15*100)</f>
        <v>0</v>
      </c>
    </row>
    <row r="16" s="1" customFormat="1" ht="34.15" customHeight="1" spans="1:5">
      <c r="A16" s="11" t="s">
        <v>21</v>
      </c>
      <c r="B16" s="11"/>
      <c r="C16" s="12">
        <f>SUM(C4:C15)</f>
        <v>62712</v>
      </c>
      <c r="D16" s="12">
        <f>SUM(D4:D15)</f>
        <v>41794</v>
      </c>
      <c r="E16" s="13">
        <f>IF(C16=0,"",D16/C16*100)</f>
        <v>66.644342390611</v>
      </c>
    </row>
    <row r="17" s="1" customFormat="1" ht="34.15" customHeight="1" spans="1:5">
      <c r="A17" s="14">
        <v>23104</v>
      </c>
      <c r="B17" s="15" t="s">
        <v>22</v>
      </c>
      <c r="C17" s="12">
        <f>825+535</f>
        <v>1360</v>
      </c>
      <c r="D17" s="12"/>
      <c r="E17" s="13">
        <f>IF(C17=0,"",D17/C17*100)</f>
        <v>0</v>
      </c>
    </row>
    <row r="18" s="1" customFormat="1" ht="34.15" customHeight="1" spans="1:5">
      <c r="A18" s="14">
        <v>23105</v>
      </c>
      <c r="B18" s="15" t="s">
        <v>23</v>
      </c>
      <c r="C18" s="12"/>
      <c r="D18" s="12"/>
      <c r="E18" s="13" t="str">
        <f>IF(C18=0,"",D18/C18*100)</f>
        <v/>
      </c>
    </row>
    <row r="19" s="1" customFormat="1" ht="34.15" customHeight="1" spans="1:5">
      <c r="A19" s="14">
        <v>230</v>
      </c>
      <c r="B19" s="14" t="s">
        <v>24</v>
      </c>
      <c r="C19" s="12">
        <f>C20+C23+C24+C25+C26</f>
        <v>29738</v>
      </c>
      <c r="D19" s="12">
        <f>D20+D23+D24+D25+D26</f>
        <v>2576</v>
      </c>
      <c r="E19" s="13">
        <f>IF(C19=0,"",D19/C19*100)</f>
        <v>8.66231757347501</v>
      </c>
    </row>
    <row r="20" s="1" customFormat="1" ht="34.15" customHeight="1" spans="1:5">
      <c r="A20" s="7">
        <v>23004</v>
      </c>
      <c r="B20" s="16" t="s">
        <v>25</v>
      </c>
      <c r="C20" s="8"/>
      <c r="D20" s="8"/>
      <c r="E20" s="9" t="str">
        <f>IF(C20=0,"",D20/C20*100)</f>
        <v/>
      </c>
    </row>
    <row r="21" s="1" customFormat="1" ht="34.15" customHeight="1" spans="1:5">
      <c r="A21" s="7">
        <v>2300499</v>
      </c>
      <c r="B21" s="16" t="s">
        <v>26</v>
      </c>
      <c r="C21" s="8"/>
      <c r="D21" s="8"/>
      <c r="E21" s="9" t="str">
        <f>IF(C21=0,"",D21/C21*100)</f>
        <v/>
      </c>
    </row>
    <row r="22" s="1" customFormat="1" ht="34.15" customHeight="1" spans="1:5">
      <c r="A22" s="7">
        <v>2300603</v>
      </c>
      <c r="B22" s="16" t="s">
        <v>27</v>
      </c>
      <c r="C22" s="8"/>
      <c r="D22" s="8"/>
      <c r="E22" s="9" t="str">
        <f>IF(C22=0,"",D22/C22*100)</f>
        <v/>
      </c>
    </row>
    <row r="23" s="1" customFormat="1" ht="34.15" customHeight="1" spans="1:5">
      <c r="A23" s="7">
        <v>23008</v>
      </c>
      <c r="B23" s="16" t="s">
        <v>28</v>
      </c>
      <c r="C23" s="8">
        <v>738</v>
      </c>
      <c r="D23" s="8">
        <f>2856-280</f>
        <v>2576</v>
      </c>
      <c r="E23" s="9">
        <f>IF(C23=0,"",D23/C23*100)</f>
        <v>349.051490514905</v>
      </c>
    </row>
    <row r="24" s="1" customFormat="1" ht="34.15" customHeight="1" spans="1:5">
      <c r="A24" s="7">
        <v>23011</v>
      </c>
      <c r="B24" s="16" t="s">
        <v>29</v>
      </c>
      <c r="C24" s="8"/>
      <c r="D24" s="8"/>
      <c r="E24" s="9" t="str">
        <f>IF(C24=0,"",D24/C24*100)</f>
        <v/>
      </c>
    </row>
    <row r="25" s="1" customFormat="1" ht="34.15" customHeight="1" spans="1:5">
      <c r="A25" s="7">
        <v>23009</v>
      </c>
      <c r="B25" s="16" t="s">
        <v>30</v>
      </c>
      <c r="C25" s="8">
        <v>29000</v>
      </c>
      <c r="D25" s="8"/>
      <c r="E25" s="9">
        <f>IF(C25=0,"",D25/C25*100)</f>
        <v>0</v>
      </c>
    </row>
    <row r="26" s="1" customFormat="1" ht="34.15" customHeight="1" spans="1:5">
      <c r="A26" s="7">
        <v>23009</v>
      </c>
      <c r="B26" s="16" t="s">
        <v>31</v>
      </c>
      <c r="C26" s="8"/>
      <c r="D26" s="8"/>
      <c r="E26" s="9" t="str">
        <f>IF(C26=0,"",D26/C26*100)</f>
        <v/>
      </c>
    </row>
    <row r="27" s="1" customFormat="1" ht="27" customHeight="1" spans="1:5">
      <c r="A27" s="6" t="s">
        <v>32</v>
      </c>
      <c r="B27" s="6"/>
      <c r="C27" s="17">
        <f>C16+C17+C19+C18</f>
        <v>93810</v>
      </c>
      <c r="D27" s="17">
        <f>D16+D17+D19+D18</f>
        <v>44370</v>
      </c>
      <c r="E27" s="13">
        <f>IF(C27=0,"",D27/C27*100)</f>
        <v>47.29772945315</v>
      </c>
    </row>
  </sheetData>
  <autoFilter ref="A3:E27">
    <extLst/>
  </autoFilter>
  <mergeCells count="3">
    <mergeCell ref="A1:E1"/>
    <mergeCell ref="A16:B16"/>
    <mergeCell ref="A27:B27"/>
  </mergeCells>
  <printOptions horizontalCentered="1" verticalCentered="1"/>
  <pageMargins left="0.751388888888889" right="0.751388888888889" top="0.511805555555556" bottom="0.708333333333333" header="0.5" footer="0.5"/>
  <pageSetup paperSize="9" scale="7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2026年本级政府性基金支出预算表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薛</cp:lastModifiedBy>
  <dcterms:created xsi:type="dcterms:W3CDTF">2026-02-03T08:45:43Z</dcterms:created>
  <dcterms:modified xsi:type="dcterms:W3CDTF">2026-02-03T08:58:40Z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C62A4286C57B4635866A85B974AE9FB7</vt:lpwstr>
  </property>
  <property fmtid="{D5CDD505-2E9C-101B-9397-08002B2CF9AE}" pid="3" name="KSOProductBuildVer">
    <vt:lpwstr>2052-11.1.0.12598</vt:lpwstr>
  </property>
</Properties>
</file>