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6年本级政府性基金预算本级支出预算表" sheetId="1" r:id="rId1"/>
  </sheets>
  <definedNames>
    <definedName name="_xlnm._FilterDatabase" localSheetId="0" hidden="1">'2026年本级政府性基金预算本级支出预算表'!$A$3:$H$52</definedName>
    <definedName name="_xlnm.Print_Titles" localSheetId="0">'2026年本级政府性基金预算本级支出预算表'!$1:$3</definedName>
  </definedNames>
  <calcPr calcId="144525" fullCalcOnLoad="1"/>
</workbook>
</file>

<file path=xl/sharedStrings.xml><?xml version="1.0" encoding="utf-8"?>
<sst xmlns="http://schemas.openxmlformats.org/spreadsheetml/2006/main" count="64" uniqueCount="63">
  <si>
    <t>2026年本级政府性基金预算本级支出预算表</t>
  </si>
  <si>
    <t>单位：万元</t>
  </si>
  <si>
    <t>科目编码</t>
  </si>
  <si>
    <t>科目名称</t>
  </si>
  <si>
    <t>2025年执行数</t>
  </si>
  <si>
    <t>2026年预算数</t>
  </si>
  <si>
    <t>预算数为
上年执行数的％</t>
  </si>
  <si>
    <t>207</t>
  </si>
  <si>
    <t>文化旅游体育与传媒支出</t>
  </si>
  <si>
    <t>20707</t>
  </si>
  <si>
    <t xml:space="preserve">  国家电影事业发展专项资金安排的支出</t>
  </si>
  <si>
    <t>2070701</t>
  </si>
  <si>
    <t xml:space="preserve">    资助国产影片放映</t>
  </si>
  <si>
    <t xml:space="preserve">  旅游发展基金支出</t>
  </si>
  <si>
    <t xml:space="preserve">    地方旅游开发项目补助</t>
  </si>
  <si>
    <t>211</t>
  </si>
  <si>
    <t xml:space="preserve">  节能环保支出</t>
  </si>
  <si>
    <t>21198</t>
  </si>
  <si>
    <t xml:space="preserve">  超长期特别国债安排的支出</t>
  </si>
  <si>
    <t>2119803</t>
  </si>
  <si>
    <t xml:space="preserve">      "三北"工程建设</t>
  </si>
  <si>
    <t>城乡社区支出</t>
  </si>
  <si>
    <t xml:space="preserve">  国有土地使用权出让收入安排的支出</t>
  </si>
  <si>
    <t xml:space="preserve">    农村基础设施建设支出   </t>
  </si>
  <si>
    <t xml:space="preserve">    农业生产发展支出</t>
  </si>
  <si>
    <t xml:space="preserve">    农村社会事业支出</t>
  </si>
  <si>
    <t xml:space="preserve">    农业农村生态环境支出</t>
  </si>
  <si>
    <t xml:space="preserve">  城市基础设施配套费安排的支出</t>
  </si>
  <si>
    <t xml:space="preserve">    其他城市基础设施配套费安排的支出 </t>
  </si>
  <si>
    <t>农林水支出</t>
  </si>
  <si>
    <t xml:space="preserve">  大中型水库库区基金安排的支出</t>
  </si>
  <si>
    <t xml:space="preserve">    基础设施建设和经济发展</t>
  </si>
  <si>
    <t xml:space="preserve">  大中型水库移民后期扶持基金支出</t>
  </si>
  <si>
    <t xml:space="preserve">    移民补助</t>
  </si>
  <si>
    <t xml:space="preserve">    其他大中型水库移民后期扶持基金支出</t>
  </si>
  <si>
    <t>自然资源海洋气象等支出</t>
  </si>
  <si>
    <t xml:space="preserve">  耕地保护考核奖惩基金支出</t>
  </si>
  <si>
    <t xml:space="preserve">    耕地保护</t>
  </si>
  <si>
    <t>其他支出</t>
  </si>
  <si>
    <t xml:space="preserve">  其他政府性基金及对应专项债务收入安排的支出</t>
  </si>
  <si>
    <t xml:space="preserve">    其他政府性基金安排的支出</t>
  </si>
  <si>
    <t xml:space="preserve">    其他地方自行试点项目收益专项债券收入安排的支出</t>
  </si>
  <si>
    <t xml:space="preserve">    其他政府性基金债务收入安排的支出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</si>
  <si>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</si>
  <si>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</si>
  <si>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</si>
  <si>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</si>
  <si>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</si>
  <si>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用于城乡医疗救助的的彩票公益金支出</t>
  </si>
  <si>
    <t xml:space="preserve">    用于其他社会公益事业的彩票公益金支出</t>
  </si>
  <si>
    <t>232</t>
  </si>
  <si>
    <t>债务付息支出</t>
  </si>
  <si>
    <t>23204</t>
  </si>
  <si>
    <t xml:space="preserve">  地方政府专项债务付息支出</t>
  </si>
  <si>
    <t xml:space="preserve">    国有土地使用权出让金债务付息支出</t>
  </si>
  <si>
    <t xml:space="preserve">    棚户区改造专项债券付息支出</t>
  </si>
  <si>
    <t xml:space="preserve">    其他地方自行试点项目收益专项债券付息支出</t>
  </si>
  <si>
    <t xml:space="preserve">    其他政府性基金债务付息支出</t>
  </si>
  <si>
    <t>债务发行费用支出</t>
  </si>
  <si>
    <t xml:space="preserve">  地方政府专项债务发行费用支出</t>
  </si>
  <si>
    <t xml:space="preserve">    国有土地使用权出让金债务发行费用支出</t>
  </si>
  <si>
    <t xml:space="preserve">    其他地方自行试点项目收益专项债券发行费用支出</t>
  </si>
  <si>
    <t>支出合计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</si>
</sst>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family val="4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76" fontId="6" fillId="2" borderId="2" xfId="8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76" fontId="6" fillId="3" borderId="2" xfId="8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76" fontId="7" fillId="0" borderId="2" xfId="8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3" fontId="4" fillId="0" borderId="1" xfId="0" applyNumberFormat="1" applyFont="1" applyFill="1" applyBorder="1" applyAlignment="1">
      <alignment horizontal="center" vertical="center" wrapText="1"/>
    </xf>
    <xf numFmtId="176" fontId="6" fillId="0" borderId="2" xfId="8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  <pageSetUpPr fitToPage="1"/>
  </sheetPr>
  <dimension ref="A1:E52"/>
  <sheetViews>
    <sheetView showZeros="0" tabSelected="1" workbookViewId="0">
      <pane ySplit="3" topLeftCell="A5" activePane="bottomLeft" state="frozen"/>
      <selection/>
      <selection pane="bottomLeft" activeCell="C11" sqref="C11"/>
    </sheetView>
  </sheetViews>
  <sheetFormatPr defaultColWidth="10" defaultRowHeight="13.5" outlineLevelCol="4"/>
  <cols>
    <col min="1" max="1" width="9.125" style="1" customWidth="1"/>
    <col min="2" max="2" width="51.875" style="1" customWidth="1"/>
    <col min="3" max="3" width="15" style="1" customWidth="1"/>
    <col min="4" max="4" width="16.25" style="1" customWidth="1"/>
    <col min="5" max="5" width="17.5" style="1" customWidth="1"/>
    <col min="6" max="16384" width="10" style="1"/>
  </cols>
  <sheetData>
    <row r="1" s="1" customFormat="1" ht="57" customHeight="1" spans="1:5">
      <c r="A1" s="2" t="s">
        <v>0</v>
      </c>
      <c r="B1" s="2"/>
      <c r="C1" s="2"/>
      <c r="D1" s="2"/>
      <c r="E1" s="2"/>
    </row>
    <row r="2" s="1" customFormat="1" ht="22.7" customHeight="1" spans="1:5">
      <c r="A2" s="3"/>
      <c r="B2" s="3"/>
      <c r="C2" s="4"/>
      <c r="D2" s="4"/>
      <c r="E2" s="5" t="s">
        <v>1</v>
      </c>
    </row>
    <row r="3" s="1" customFormat="1" ht="34.1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34.15" customHeight="1" spans="1:5">
      <c r="A4" s="7" t="s">
        <v>7</v>
      </c>
      <c r="B4" s="7" t="s">
        <v>8</v>
      </c>
      <c r="C4" s="8">
        <f>C5+C7</f>
        <v>0</v>
      </c>
      <c r="D4" s="8">
        <f>D5+D7</f>
        <v>101</v>
      </c>
      <c r="E4" s="9" t="str">
        <f>IF(C4=0,"",D4/C4*100)</f>
        <v/>
      </c>
    </row>
    <row r="5" s="1" customFormat="1" ht="34.15" customHeight="1" spans="1:5">
      <c r="A5" s="10" t="s">
        <v>9</v>
      </c>
      <c r="B5" s="10" t="s">
        <v>10</v>
      </c>
      <c r="C5" s="11"/>
      <c r="D5" s="11">
        <f>SUM(D6)</f>
        <v>1</v>
      </c>
      <c r="E5" s="12" t="str">
        <f>IF(C5=0,"",D5/C5*100)</f>
        <v/>
      </c>
    </row>
    <row r="6" s="1" customFormat="1" ht="34.15" customHeight="1" spans="1:5">
      <c r="A6" s="13" t="s">
        <v>11</v>
      </c>
      <c r="B6" s="13" t="s">
        <v>12</v>
      </c>
      <c r="C6" s="14"/>
      <c r="D6" s="15">
        <v>1</v>
      </c>
      <c r="E6" s="16" t="str">
        <f>IF(C6=0,"",D6/C6*100)</f>
        <v/>
      </c>
    </row>
    <row r="7" s="1" customFormat="1" ht="34.15" customHeight="1" spans="1:5">
      <c r="A7" s="10">
        <v>20709</v>
      </c>
      <c r="B7" s="10" t="s">
        <v>13</v>
      </c>
      <c r="C7" s="11"/>
      <c r="D7" s="11">
        <f>SUM(D8)</f>
        <v>100</v>
      </c>
      <c r="E7" s="12" t="str">
        <f>IF(C7=0,"",D7/C7*100)</f>
        <v/>
      </c>
    </row>
    <row r="8" s="1" customFormat="1" ht="34.15" customHeight="1" spans="1:5">
      <c r="A8" s="13">
        <v>2070904</v>
      </c>
      <c r="B8" s="13" t="s">
        <v>14</v>
      </c>
      <c r="C8" s="14"/>
      <c r="D8" s="15">
        <v>100</v>
      </c>
      <c r="E8" s="16" t="str">
        <f>IF(C8=0,"",D8/C8*100)</f>
        <v/>
      </c>
    </row>
    <row r="9" s="1" customFormat="1" ht="34.15" customHeight="1" spans="1:5">
      <c r="A9" s="7" t="s">
        <v>15</v>
      </c>
      <c r="B9" s="7" t="s">
        <v>16</v>
      </c>
      <c r="C9" s="8">
        <f>SUM(C10)</f>
        <v>31249</v>
      </c>
      <c r="D9" s="8">
        <f>SUM(D10)</f>
        <v>13779</v>
      </c>
      <c r="E9" s="9">
        <f>IF(C9=0,"",D9/C9*100)</f>
        <v>44.0942110147525</v>
      </c>
    </row>
    <row r="10" s="1" customFormat="1" ht="34.15" customHeight="1" spans="1:5">
      <c r="A10" s="10" t="s">
        <v>17</v>
      </c>
      <c r="B10" s="10" t="s">
        <v>18</v>
      </c>
      <c r="C10" s="11">
        <f>SUM(C11)</f>
        <v>31249</v>
      </c>
      <c r="D10" s="11">
        <f>SUM(D11)</f>
        <v>13779</v>
      </c>
      <c r="E10" s="12">
        <f>IF(C10=0,"",D10/C10*100)</f>
        <v>44.0942110147525</v>
      </c>
    </row>
    <row r="11" s="1" customFormat="1" ht="34.15" customHeight="1" spans="1:5">
      <c r="A11" s="13" t="s">
        <v>19</v>
      </c>
      <c r="B11" s="13" t="s">
        <v>20</v>
      </c>
      <c r="C11" s="14">
        <v>31249</v>
      </c>
      <c r="D11" s="15">
        <v>13779</v>
      </c>
      <c r="E11" s="16">
        <f>IF(C11=0,"",D11/C11*100)</f>
        <v>44.0942110147525</v>
      </c>
    </row>
    <row r="12" s="1" customFormat="1" ht="34.15" customHeight="1" spans="1:5">
      <c r="A12" s="7">
        <v>212</v>
      </c>
      <c r="B12" s="7" t="s">
        <v>21</v>
      </c>
      <c r="C12" s="8">
        <f>C13+C18</f>
        <v>935</v>
      </c>
      <c r="D12" s="8">
        <f>D13+D18</f>
        <v>3301</v>
      </c>
      <c r="E12" s="9">
        <f>IF(C12=0,"",D12/C12*100)</f>
        <v>353.048128342246</v>
      </c>
    </row>
    <row r="13" s="1" customFormat="1" ht="34.15" customHeight="1" spans="1:5">
      <c r="A13" s="10">
        <v>21208</v>
      </c>
      <c r="B13" s="10" t="s">
        <v>22</v>
      </c>
      <c r="C13" s="11">
        <f>SUM(C14:C17)</f>
        <v>933</v>
      </c>
      <c r="D13" s="11">
        <f>SUM(D14:D17)</f>
        <v>3193</v>
      </c>
      <c r="E13" s="12">
        <f>IF(C13=0,"",D13/C13*100)</f>
        <v>342.229367631297</v>
      </c>
    </row>
    <row r="14" s="1" customFormat="1" ht="34.15" customHeight="1" spans="1:5">
      <c r="A14" s="13">
        <v>2120804</v>
      </c>
      <c r="B14" s="13" t="s">
        <v>23</v>
      </c>
      <c r="C14" s="14">
        <v>533</v>
      </c>
      <c r="D14" s="15">
        <v>1371</v>
      </c>
      <c r="E14" s="16">
        <f>IF(C14=0,"",D14/C14*100)</f>
        <v>257.223264540338</v>
      </c>
    </row>
    <row r="15" s="1" customFormat="1" ht="34.15" customHeight="1" spans="1:5">
      <c r="A15" s="13">
        <v>2120814</v>
      </c>
      <c r="B15" s="13" t="s">
        <v>24</v>
      </c>
      <c r="C15" s="14">
        <v>95</v>
      </c>
      <c r="D15" s="15">
        <v>451</v>
      </c>
      <c r="E15" s="16">
        <f>IF(C15=0,"",D15/C15*100)</f>
        <v>474.736842105263</v>
      </c>
    </row>
    <row r="16" s="1" customFormat="1" ht="34.15" customHeight="1" spans="1:5">
      <c r="A16" s="13">
        <v>2120815</v>
      </c>
      <c r="B16" s="13" t="s">
        <v>25</v>
      </c>
      <c r="C16" s="14"/>
      <c r="D16" s="15"/>
      <c r="E16" s="16" t="str">
        <f>IF(C16=0,"",D16/C16*100)</f>
        <v/>
      </c>
    </row>
    <row r="17" s="1" customFormat="1" ht="34.15" customHeight="1" spans="1:5">
      <c r="A17" s="13">
        <v>2120816</v>
      </c>
      <c r="B17" s="13" t="s">
        <v>26</v>
      </c>
      <c r="C17" s="14">
        <v>305</v>
      </c>
      <c r="D17" s="15">
        <f>1124+247</f>
        <v>1371</v>
      </c>
      <c r="E17" s="16">
        <f>IF(C17=0,"",D17/C17*100)</f>
        <v>449.508196721311</v>
      </c>
    </row>
    <row r="18" s="1" customFormat="1" ht="34.15" customHeight="1" spans="1:5">
      <c r="A18" s="10">
        <v>21213</v>
      </c>
      <c r="B18" s="10" t="s">
        <v>27</v>
      </c>
      <c r="C18" s="11">
        <f>C19</f>
        <v>2</v>
      </c>
      <c r="D18" s="11">
        <f>D19</f>
        <v>108</v>
      </c>
      <c r="E18" s="12">
        <f>IF(C18=0,"",D18/C18*100)</f>
        <v>5400</v>
      </c>
    </row>
    <row r="19" s="1" customFormat="1" ht="34.15" customHeight="1" spans="1:5">
      <c r="A19" s="13">
        <v>2121399</v>
      </c>
      <c r="B19" s="13" t="s">
        <v>28</v>
      </c>
      <c r="C19" s="14">
        <v>2</v>
      </c>
      <c r="D19" s="15">
        <v>108</v>
      </c>
      <c r="E19" s="16">
        <f>IF(C19=0,"",D19/C19*100)</f>
        <v>5400</v>
      </c>
    </row>
    <row r="20" s="1" customFormat="1" ht="34.15" customHeight="1" spans="1:5">
      <c r="A20" s="7">
        <v>213</v>
      </c>
      <c r="B20" s="7" t="s">
        <v>29</v>
      </c>
      <c r="C20" s="8">
        <f>C23+C21</f>
        <v>746</v>
      </c>
      <c r="D20" s="8">
        <f>D23+D21</f>
        <v>1819</v>
      </c>
      <c r="E20" s="9">
        <f>IF(C20=0,"",D20/C20*100)</f>
        <v>243.833780160858</v>
      </c>
    </row>
    <row r="21" s="1" customFormat="1" ht="34.15" customHeight="1" spans="1:5">
      <c r="A21" s="10">
        <v>21366</v>
      </c>
      <c r="B21" s="10" t="s">
        <v>30</v>
      </c>
      <c r="C21" s="11">
        <f>C22</f>
        <v>83</v>
      </c>
      <c r="D21" s="11">
        <f>D22</f>
        <v>82</v>
      </c>
      <c r="E21" s="12">
        <f>IF(C21=0,"",D21/C21*100)</f>
        <v>98.7951807228916</v>
      </c>
    </row>
    <row r="22" s="1" customFormat="1" ht="34.15" customHeight="1" spans="1:5">
      <c r="A22" s="13">
        <v>2136601</v>
      </c>
      <c r="B22" s="13" t="s">
        <v>31</v>
      </c>
      <c r="C22" s="14">
        <v>83</v>
      </c>
      <c r="D22" s="15">
        <v>82</v>
      </c>
      <c r="E22" s="16">
        <f>IF(C22=0,"",D22/C22*100)</f>
        <v>98.7951807228916</v>
      </c>
    </row>
    <row r="23" s="1" customFormat="1" ht="34.15" customHeight="1" spans="1:5">
      <c r="A23" s="10">
        <v>21372</v>
      </c>
      <c r="B23" s="10" t="s">
        <v>32</v>
      </c>
      <c r="C23" s="11">
        <f>SUM(C24:C26)</f>
        <v>663</v>
      </c>
      <c r="D23" s="11">
        <f>SUM(D24:D26)</f>
        <v>1737</v>
      </c>
      <c r="E23" s="12">
        <f>IF(C23=0,"",D23/C23*100)</f>
        <v>261.990950226244</v>
      </c>
    </row>
    <row r="24" s="1" customFormat="1" ht="34.15" customHeight="1" spans="1:5">
      <c r="A24" s="13">
        <v>2137201</v>
      </c>
      <c r="B24" s="13" t="s">
        <v>33</v>
      </c>
      <c r="C24" s="14">
        <v>66</v>
      </c>
      <c r="D24" s="15">
        <v>4</v>
      </c>
      <c r="E24" s="16">
        <f>IF(C24=0,"",D24/C24*100)</f>
        <v>6.06060606060606</v>
      </c>
    </row>
    <row r="25" s="1" customFormat="1" ht="34.15" customHeight="1" spans="1:5">
      <c r="A25" s="13">
        <v>2137202</v>
      </c>
      <c r="B25" s="13" t="s">
        <v>31</v>
      </c>
      <c r="C25" s="14">
        <v>575</v>
      </c>
      <c r="D25" s="15">
        <v>1526</v>
      </c>
      <c r="E25" s="16">
        <f>IF(C25=0,"",D25/C25*100)</f>
        <v>265.391304347826</v>
      </c>
    </row>
    <row r="26" s="1" customFormat="1" ht="34.15" customHeight="1" spans="1:5">
      <c r="A26" s="13">
        <v>2137299</v>
      </c>
      <c r="B26" s="13" t="s">
        <v>34</v>
      </c>
      <c r="C26" s="14">
        <v>22</v>
      </c>
      <c r="D26" s="15">
        <v>207</v>
      </c>
      <c r="E26" s="16">
        <f>IF(C26=0,"",D26/C26*100)</f>
        <v>940.909090909091</v>
      </c>
    </row>
    <row r="27" s="1" customFormat="1" ht="34.15" customHeight="1" spans="1:5">
      <c r="A27" s="7">
        <v>220</v>
      </c>
      <c r="B27" s="7" t="s">
        <v>35</v>
      </c>
      <c r="C27" s="8">
        <f>C28</f>
        <v>0</v>
      </c>
      <c r="D27" s="8">
        <f>D28</f>
        <v>311</v>
      </c>
      <c r="E27" s="9" t="str">
        <f>IF(C27=0,"",D27/C27*100)</f>
        <v/>
      </c>
    </row>
    <row r="28" s="1" customFormat="1" ht="34.15" customHeight="1" spans="1:5">
      <c r="A28" s="10">
        <v>22006</v>
      </c>
      <c r="B28" s="10" t="s">
        <v>36</v>
      </c>
      <c r="C28" s="11">
        <f>C29</f>
        <v>0</v>
      </c>
      <c r="D28" s="11">
        <f>D29</f>
        <v>311</v>
      </c>
      <c r="E28" s="12" t="str">
        <f>IF(C28=0,"",D28/C28*100)</f>
        <v/>
      </c>
    </row>
    <row r="29" s="1" customFormat="1" ht="34.15" customHeight="1" spans="1:5">
      <c r="A29" s="13">
        <v>2200601</v>
      </c>
      <c r="B29" s="13" t="s">
        <v>37</v>
      </c>
      <c r="C29" s="14"/>
      <c r="D29" s="15">
        <v>311</v>
      </c>
      <c r="E29" s="16" t="str">
        <f>IF(C29=0,"",D29/C29*100)</f>
        <v/>
      </c>
    </row>
    <row r="30" s="1" customFormat="1" ht="34.15" customHeight="1" spans="1:5">
      <c r="A30" s="7">
        <v>229</v>
      </c>
      <c r="B30" s="7" t="s">
        <v>38</v>
      </c>
      <c r="C30" s="8">
        <f>C31+C35</f>
        <v>19460</v>
      </c>
      <c r="D30" s="8">
        <f>D31+D35</f>
        <v>9839</v>
      </c>
      <c r="E30" s="9">
        <f>IF(C30=0,"",D30/C30*100)</f>
        <v>50.5601233299075</v>
      </c>
    </row>
    <row r="31" s="1" customFormat="1" ht="34.15" customHeight="1" spans="1:5">
      <c r="A31" s="10">
        <v>22904</v>
      </c>
      <c r="B31" s="10" t="s">
        <v>39</v>
      </c>
      <c r="C31" s="11">
        <f>SUM(C32:C34)</f>
        <v>18594</v>
      </c>
      <c r="D31" s="11">
        <f>SUM(D33:D34)</f>
        <v>7521</v>
      </c>
      <c r="E31" s="12">
        <f>IF(C31=0,"",D31/C31*100)</f>
        <v>40.4485317844466</v>
      </c>
    </row>
    <row r="32" s="1" customFormat="1" ht="34.15" customHeight="1" spans="1:5">
      <c r="A32" s="13">
        <v>2290401</v>
      </c>
      <c r="B32" s="17" t="s">
        <v>40</v>
      </c>
      <c r="C32" s="14">
        <v>47</v>
      </c>
      <c r="D32" s="18"/>
      <c r="E32" s="16">
        <f>IF(C32=0,"",D32/C32*100)</f>
        <v>0</v>
      </c>
    </row>
    <row r="33" s="1" customFormat="1" ht="34.15" customHeight="1" spans="1:5">
      <c r="A33" s="13">
        <v>2290402</v>
      </c>
      <c r="B33" s="17" t="s">
        <v>41</v>
      </c>
      <c r="C33" s="14">
        <v>1559</v>
      </c>
      <c r="D33" s="15">
        <v>7521</v>
      </c>
      <c r="E33" s="16">
        <f>IF(C33=0,"",D33/C33*100)</f>
        <v>482.424631173829</v>
      </c>
    </row>
    <row r="34" s="1" customFormat="1" ht="34.15" customHeight="1" spans="1:5">
      <c r="A34" s="13">
        <v>2290403</v>
      </c>
      <c r="B34" s="17" t="s">
        <v>42</v>
      </c>
      <c r="C34" s="14">
        <v>16988</v>
      </c>
      <c r="D34" s="15"/>
      <c r="E34" s="16">
        <f>IF(C34=0,"",D34/C34*100)</f>
        <v>0</v>
      </c>
    </row>
    <row r="35" s="1" customFormat="1" ht="34.15" customHeight="1" spans="1:5">
      <c r="A35" s="10">
        <v>22960</v>
      </c>
      <c r="B35" s="19" t="s">
        <v>43</v>
      </c>
      <c r="C35" s="11">
        <f>SUM(C36:C41)</f>
        <v>866</v>
      </c>
      <c r="D35" s="11">
        <f>SUM(D36:D41)</f>
        <v>2318</v>
      </c>
      <c r="E35" s="12">
        <f>IF(C35=0,"",D35/C35*100)</f>
        <v>267.667436489607</v>
      </c>
    </row>
    <row r="36" s="1" customFormat="1" ht="34.15" customHeight="1" spans="1:5">
      <c r="A36" s="13">
        <v>2296002</v>
      </c>
      <c r="B36" s="17" t="s">
        <v>44</v>
      </c>
      <c r="C36" s="14">
        <v>373</v>
      </c>
      <c r="D36" s="15">
        <v>1122</v>
      </c>
      <c r="E36" s="16">
        <f>IF(C36=0,"",D36/C36*100)</f>
        <v>300.804289544236</v>
      </c>
    </row>
    <row r="37" s="1" customFormat="1" ht="34.15" customHeight="1" spans="1:5">
      <c r="A37" s="13">
        <v>2296003</v>
      </c>
      <c r="B37" s="17" t="s">
        <v>45</v>
      </c>
      <c r="C37" s="14">
        <v>81</v>
      </c>
      <c r="D37" s="15">
        <v>628</v>
      </c>
      <c r="E37" s="16">
        <f>IF(C37=0,"",D37/C37*100)</f>
        <v>775.308641975309</v>
      </c>
    </row>
    <row r="38" s="1" customFormat="1" ht="34.15" customHeight="1" spans="1:5">
      <c r="A38" s="13">
        <v>2296004</v>
      </c>
      <c r="B38" s="17" t="s">
        <v>46</v>
      </c>
      <c r="C38" s="14">
        <v>259</v>
      </c>
      <c r="D38" s="15">
        <v>72</v>
      </c>
      <c r="E38" s="16">
        <f>IF(C38=0,"",D38/C38*100)</f>
        <v>27.7992277992278</v>
      </c>
    </row>
    <row r="39" s="1" customFormat="1" ht="34.15" customHeight="1" spans="1:5">
      <c r="A39" s="13">
        <v>2296006</v>
      </c>
      <c r="B39" s="17" t="s">
        <v>47</v>
      </c>
      <c r="C39" s="14">
        <v>35</v>
      </c>
      <c r="D39" s="15">
        <v>12</v>
      </c>
      <c r="E39" s="16">
        <f>IF(C39=0,"",D39/C39*100)</f>
        <v>34.2857142857143</v>
      </c>
    </row>
    <row r="40" s="1" customFormat="1" ht="34.15" customHeight="1" spans="1:5">
      <c r="A40" s="13">
        <v>2296013</v>
      </c>
      <c r="B40" s="17" t="s">
        <v>48</v>
      </c>
      <c r="C40" s="14">
        <v>82</v>
      </c>
      <c r="D40" s="15">
        <v>358</v>
      </c>
      <c r="E40" s="16">
        <f>IF(C40=0,"",D40/C40*100)</f>
        <v>436.585365853659</v>
      </c>
    </row>
    <row r="41" s="1" customFormat="1" ht="34.15" customHeight="1" spans="1:5">
      <c r="A41" s="13">
        <v>2296099</v>
      </c>
      <c r="B41" s="17" t="s">
        <v>49</v>
      </c>
      <c r="C41" s="14">
        <v>36</v>
      </c>
      <c r="D41" s="15">
        <v>126</v>
      </c>
      <c r="E41" s="16">
        <f>IF(C41=0,"",D41/C41*100)</f>
        <v>350</v>
      </c>
    </row>
    <row r="42" s="1" customFormat="1" ht="34.15" customHeight="1" spans="1:5">
      <c r="A42" s="7" t="s">
        <v>50</v>
      </c>
      <c r="B42" s="20" t="s">
        <v>51</v>
      </c>
      <c r="C42" s="8">
        <f>C43</f>
        <v>10301</v>
      </c>
      <c r="D42" s="8">
        <f>D43</f>
        <v>12644</v>
      </c>
      <c r="E42" s="9">
        <f>IF(C42=0,"",D42/C42*100)</f>
        <v>122.745364527716</v>
      </c>
    </row>
    <row r="43" s="1" customFormat="1" ht="34.15" customHeight="1" spans="1:5">
      <c r="A43" s="10" t="s">
        <v>52</v>
      </c>
      <c r="B43" s="10" t="s">
        <v>53</v>
      </c>
      <c r="C43" s="11">
        <f>SUM(C44:C47)</f>
        <v>10301</v>
      </c>
      <c r="D43" s="11">
        <f>SUM(D44:D47)</f>
        <v>12644</v>
      </c>
      <c r="E43" s="12">
        <f>IF(C43=0,"",D43/C43*100)</f>
        <v>122.745364527716</v>
      </c>
    </row>
    <row r="44" s="1" customFormat="1" ht="34.15" customHeight="1" spans="1:5">
      <c r="A44" s="13">
        <v>2320411</v>
      </c>
      <c r="B44" s="13" t="s">
        <v>54</v>
      </c>
      <c r="C44" s="14">
        <v>126</v>
      </c>
      <c r="D44" s="15">
        <v>126</v>
      </c>
      <c r="E44" s="16">
        <f>IF(C44=0,"",D44/C44*100)</f>
        <v>100</v>
      </c>
    </row>
    <row r="45" s="1" customFormat="1" ht="34.15" customHeight="1" spans="1:5">
      <c r="A45" s="13">
        <v>2320433</v>
      </c>
      <c r="B45" s="13" t="s">
        <v>55</v>
      </c>
      <c r="C45" s="14">
        <v>325</v>
      </c>
      <c r="D45" s="15">
        <v>325</v>
      </c>
      <c r="E45" s="16">
        <f>IF(C45=0,"",D45/C45*100)</f>
        <v>100</v>
      </c>
    </row>
    <row r="46" s="1" customFormat="1" ht="34.15" customHeight="1" spans="1:5">
      <c r="A46" s="13">
        <v>2320498</v>
      </c>
      <c r="B46" s="13" t="s">
        <v>56</v>
      </c>
      <c r="C46" s="14">
        <v>1153</v>
      </c>
      <c r="D46" s="15">
        <f>37+1548-37</f>
        <v>1548</v>
      </c>
      <c r="E46" s="16">
        <f>IF(C46=0,"",D46/C46*100)</f>
        <v>134.258456201214</v>
      </c>
    </row>
    <row r="47" s="1" customFormat="1" ht="34.15" customHeight="1" spans="1:5">
      <c r="A47" s="13">
        <v>2320499</v>
      </c>
      <c r="B47" s="13" t="s">
        <v>57</v>
      </c>
      <c r="C47" s="14">
        <v>8697</v>
      </c>
      <c r="D47" s="15">
        <f>966+10645-966</f>
        <v>10645</v>
      </c>
      <c r="E47" s="16">
        <f>IF(C47=0,"",D47/C47*100)</f>
        <v>122.398528228125</v>
      </c>
    </row>
    <row r="48" s="1" customFormat="1" ht="34.15" customHeight="1" spans="1:5">
      <c r="A48" s="7">
        <v>233</v>
      </c>
      <c r="B48" s="7" t="s">
        <v>58</v>
      </c>
      <c r="C48" s="8">
        <f>C49</f>
        <v>21</v>
      </c>
      <c r="D48" s="8">
        <f>D49</f>
        <v>0</v>
      </c>
      <c r="E48" s="9">
        <f>IF(C48=0,"",D48/C48*100)</f>
        <v>0</v>
      </c>
    </row>
    <row r="49" s="1" customFormat="1" ht="34.15" customHeight="1" spans="1:5">
      <c r="A49" s="10">
        <v>23304</v>
      </c>
      <c r="B49" s="10" t="s">
        <v>59</v>
      </c>
      <c r="C49" s="11">
        <f>SUM(C50:C51)</f>
        <v>21</v>
      </c>
      <c r="D49" s="11">
        <f>D51</f>
        <v>0</v>
      </c>
      <c r="E49" s="12">
        <f>IF(C49=0,"",D49/C49*100)</f>
        <v>0</v>
      </c>
    </row>
    <row r="50" s="1" customFormat="1" ht="34.15" customHeight="1" spans="1:5">
      <c r="A50" s="13">
        <v>2330411</v>
      </c>
      <c r="B50" s="13" t="s">
        <v>60</v>
      </c>
      <c r="C50" s="14"/>
      <c r="D50" s="15"/>
      <c r="E50" s="16" t="str">
        <f>IF(C50=0,"",D50/C50*100)</f>
        <v/>
      </c>
    </row>
    <row r="51" s="1" customFormat="1" ht="29" customHeight="1" spans="1:5">
      <c r="A51" s="13">
        <v>2330498</v>
      </c>
      <c r="B51" s="13" t="s">
        <v>61</v>
      </c>
      <c r="C51" s="14">
        <v>21</v>
      </c>
      <c r="D51" s="15"/>
      <c r="E51" s="16">
        <f>IF(C51=0,"",D51/C51*100)</f>
        <v>0</v>
      </c>
    </row>
    <row r="52" ht="34" customHeight="1" spans="1:5">
      <c r="A52" s="6" t="s">
        <v>62</v>
      </c>
      <c r="B52" s="6"/>
      <c r="C52" s="21">
        <f>C4+C9+C20+C30+C42+C48+C12+C27</f>
        <v>62712</v>
      </c>
      <c r="D52" s="21">
        <f>D4+D9+D20+D30+D42+D48+D12+D27</f>
        <v>41794</v>
      </c>
      <c r="E52" s="22">
        <f>IF(C52=0,"",D52/C52*100)</f>
        <v>66.644342390611</v>
      </c>
    </row>
  </sheetData>
  <autoFilter ref="A3:H52">
    <extLst/>
  </autoFilter>
  <mergeCells count="2">
    <mergeCell ref="A1:E1"/>
    <mergeCell ref="A52:B52"/>
  </mergeCells>
  <printOptions horizontalCentered="1"/>
  <pageMargins left="0.751388888888889" right="0.751388888888889" top="0.511805555555556" bottom="0.708333333333333" header="0.5" footer="0.5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2026年本级政府性基金预算本级支出预算表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薛</cp:lastModifiedBy>
  <dcterms:created xsi:type="dcterms:W3CDTF">2026-02-03T08:57:16Z</dcterms:created>
  <dcterms:modified xsi:type="dcterms:W3CDTF">2026-02-03T08:58:11Z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A5D2B10A0F0141BB8601192FC08DE4A9</vt:lpwstr>
  </property>
  <property fmtid="{D5CDD505-2E9C-101B-9397-08002B2CF9AE}" pid="3" name="KSOProductBuildVer">
    <vt:lpwstr>2052-11.1.0.12598</vt:lpwstr>
  </property>
</Properties>
</file>